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<sst xmlns="http://schemas.openxmlformats.org/spreadsheetml/2006/main" count="37" uniqueCount="35">
  <si>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hectares</t>
  </si>
  <si>
    <t>metric tonnes crushed</t>
  </si>
  <si>
    <t>liters alcohol on</t>
  </si>
  <si>
    <t>cane tonnes/hectare</t>
  </si>
  <si>
    <t>liters alcohol/hectare</t>
  </si>
  <si>
    <t xml:space="preserve">sugar tonnes/hectare </t>
  </si>
  <si>
    <t>tonnes are exported</t>
  </si>
  <si>
    <t xml:space="preserve">$/yr yield </t>
  </si>
  <si>
    <t xml:space="preserve">producing </t>
  </si>
  <si>
    <t xml:space="preserve">tonnes of sugar </t>
  </si>
  <si>
    <t>$/tonne exported</t>
  </si>
  <si>
    <t>alcohol in cars</t>
  </si>
  <si>
    <t>Sugar Cane and Alcohol in Brazil</t>
  </si>
  <si>
    <t>population of Brazil</t>
  </si>
  <si>
    <t>liters/capita</t>
  </si>
  <si>
    <t>USA consumption oil, barrels</t>
  </si>
  <si>
    <t>of which</t>
  </si>
  <si>
    <t>Source</t>
  </si>
  <si>
    <t>www.brazil.br</t>
  </si>
  <si>
    <t>www.worldwatch.org</t>
  </si>
  <si>
    <t>www.cia.gov</t>
  </si>
  <si>
    <t>www.eia.energy.gov</t>
  </si>
  <si>
    <t>[chemistry text]</t>
  </si>
  <si>
    <t>Percent</t>
  </si>
  <si>
    <t>A Comparison</t>
  </si>
  <si>
    <t>tonnes (if it were water)</t>
  </si>
  <si>
    <t>liters/barrel</t>
  </si>
  <si>
    <t>specific gravity alcohol (varies)</t>
  </si>
  <si>
    <t>tonnes alcohol/hectare</t>
  </si>
  <si>
    <t>population of USA</t>
  </si>
  <si>
    <t>USA consumption oil, liters</t>
  </si>
  <si>
    <t>USA:Brazil</t>
  </si>
  <si>
    <t>There's a difference!</t>
  </si>
  <si>
    <t>USA</t>
  </si>
  <si>
    <t>Brazil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</si>
</sst>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9" fontId="0" fillId="0" borderId="0" xfId="17" applyNumberFormat="1" applyAlignment="1">
      <alignment/>
    </xf>
    <xf numFmtId="166" fontId="0" fillId="0" borderId="0" xfId="15" applyNumberFormat="1" applyFont="1" applyAlignment="1">
      <alignment/>
    </xf>
    <xf numFmtId="166" fontId="0" fillId="2" borderId="0" xfId="15" applyNumberFormat="1" applyFill="1" applyAlignment="1">
      <alignment/>
    </xf>
    <xf numFmtId="9" fontId="0" fillId="0" borderId="0" xfId="21" applyAlignment="1">
      <alignment/>
    </xf>
    <xf numFmtId="167" fontId="3" fillId="0" borderId="0" xfId="20" applyNumberFormat="1" applyAlignment="1">
      <alignment/>
    </xf>
    <xf numFmtId="167" fontId="5" fillId="0" borderId="1" xfId="15" applyNumberFormat="1" applyFont="1" applyBorder="1" applyAlignment="1">
      <alignment/>
    </xf>
    <xf numFmtId="43" fontId="5" fillId="0" borderId="2" xfId="15" applyFont="1" applyBorder="1" applyAlignment="1">
      <alignment horizontal="right"/>
    </xf>
    <xf numFmtId="167" fontId="6" fillId="2" borderId="3" xfId="15" applyNumberFormat="1" applyFont="1" applyFill="1" applyBorder="1" applyAlignment="1">
      <alignment/>
    </xf>
    <xf numFmtId="167" fontId="0" fillId="0" borderId="0" xfId="15" applyNumberFormat="1" applyFill="1" applyAlignment="1">
      <alignment/>
    </xf>
    <xf numFmtId="167" fontId="0" fillId="0" borderId="0" xfId="15" applyNumberFormat="1" applyFont="1" applyFill="1" applyAlignment="1">
      <alignment/>
    </xf>
    <xf numFmtId="167" fontId="0" fillId="2" borderId="4" xfId="15" applyNumberFormat="1" applyFont="1" applyFill="1" applyBorder="1" applyAlignment="1">
      <alignment/>
    </xf>
    <xf numFmtId="167" fontId="0" fillId="2" borderId="4" xfId="15" applyNumberFormat="1" applyFill="1" applyBorder="1" applyAlignment="1">
      <alignment/>
    </xf>
    <xf numFmtId="167" fontId="1" fillId="2" borderId="5" xfId="15" applyNumberFormat="1" applyFont="1" applyFill="1" applyBorder="1" applyAlignment="1">
      <alignment/>
    </xf>
    <xf numFmtId="167" fontId="1" fillId="2" borderId="6" xfId="15" applyNumberFormat="1" applyFont="1" applyFill="1" applyBorder="1" applyAlignment="1">
      <alignment/>
    </xf>
    <xf numFmtId="167" fontId="1" fillId="2" borderId="7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Fuel Use per Capita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525"/>
          <c:w val="0.81825"/>
          <c:h val="0.7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Sheet1!$A$30:$A$31</c:f>
              <c:strCache/>
            </c:strRef>
          </c:cat>
          <c:val>
            <c:numRef>
              <c:f>Sheet1!$B$30:$B$31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0515"/>
          <c:w val="0.1815"/>
          <c:h val="0.1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19</xdr:row>
      <xdr:rowOff>19050</xdr:rowOff>
    </xdr:from>
    <xdr:to>
      <xdr:col>9</xdr:col>
      <xdr:colOff>238125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5581650" y="3171825"/>
        <a:ext cx="26574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zil.br/" TargetMode="External" /><Relationship Id="rId2" Type="http://schemas.openxmlformats.org/officeDocument/2006/relationships/hyperlink" Target="http://www.worldwatch.org/" TargetMode="External" /><Relationship Id="rId3" Type="http://schemas.openxmlformats.org/officeDocument/2006/relationships/hyperlink" Target="http://www.cia.gov/" TargetMode="External" /><Relationship Id="rId4" Type="http://schemas.openxmlformats.org/officeDocument/2006/relationships/hyperlink" Target="http://www.eia.energy.gov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2" customWidth="1"/>
    <col min="2" max="2" width="17.7109375" style="2" bestFit="1" customWidth="1"/>
    <col min="3" max="3" width="26.421875" style="2" customWidth="1"/>
    <col min="4" max="4" width="11.00390625" style="7" customWidth="1"/>
    <col min="5" max="5" width="19.140625" style="2" bestFit="1" customWidth="1"/>
    <col min="6" max="16384" width="9.140625" style="2" customWidth="1"/>
  </cols>
  <sheetData>
    <row r="1" spans="1:5" ht="18.75" thickBot="1">
      <c r="A1" s="16" t="s">
        <v>12</v>
      </c>
      <c r="B1" s="17"/>
      <c r="C1" s="18"/>
      <c r="D1" s="10" t="s">
        <v>23</v>
      </c>
      <c r="E1" s="9" t="s">
        <v>17</v>
      </c>
    </row>
    <row r="3" spans="2:5" ht="12.75">
      <c r="B3" s="12">
        <v>310000000</v>
      </c>
      <c r="C3" s="3" t="s">
        <v>1</v>
      </c>
      <c r="E3" s="8" t="s">
        <v>18</v>
      </c>
    </row>
    <row r="4" spans="2:3" ht="12.75">
      <c r="B4" s="12"/>
      <c r="C4" s="3" t="s">
        <v>8</v>
      </c>
    </row>
    <row r="5" spans="2:5" ht="12.75">
      <c r="B5" s="13">
        <f>20*10^6</f>
        <v>20000000</v>
      </c>
      <c r="C5" s="3" t="s">
        <v>9</v>
      </c>
      <c r="E5" s="8" t="str">
        <f>+E3</f>
        <v>www.brazil.br</v>
      </c>
    </row>
    <row r="6" spans="2:3" ht="12.75">
      <c r="B6" s="3">
        <v>13000000</v>
      </c>
      <c r="C6" s="3" t="s">
        <v>6</v>
      </c>
    </row>
    <row r="7" spans="2:3" ht="12.75">
      <c r="B7" s="4">
        <f>2*10^9</f>
        <v>2000000000</v>
      </c>
      <c r="C7" s="3" t="s">
        <v>7</v>
      </c>
    </row>
    <row r="8" spans="2:3" ht="12.75">
      <c r="B8" s="4">
        <f>+B7/B6</f>
        <v>153.84615384615384</v>
      </c>
      <c r="C8" s="3" t="s">
        <v>10</v>
      </c>
    </row>
    <row r="10" spans="2:5" ht="12.75">
      <c r="B10" s="13">
        <f>16*10^9</f>
        <v>16000000000</v>
      </c>
      <c r="C10" s="3" t="s">
        <v>2</v>
      </c>
      <c r="E10" s="8" t="s">
        <v>19</v>
      </c>
    </row>
    <row r="11" spans="2:5" ht="12.75">
      <c r="B11" s="12">
        <f>4.5*10^6</f>
        <v>4500000</v>
      </c>
      <c r="C11" s="3" t="s">
        <v>0</v>
      </c>
      <c r="E11" s="2" t="str">
        <f>+E5</f>
        <v>www.brazil.br</v>
      </c>
    </row>
    <row r="12" spans="1:5" ht="12.75">
      <c r="A12" s="3" t="s">
        <v>16</v>
      </c>
      <c r="B12" s="12">
        <f>12.5*10^9</f>
        <v>12500000000</v>
      </c>
      <c r="C12" s="3" t="s">
        <v>11</v>
      </c>
      <c r="E12" s="2" t="str">
        <f>+E10</f>
        <v>www.worldwatch.org</v>
      </c>
    </row>
    <row r="13" spans="1:3" ht="12.75">
      <c r="A13" s="3"/>
      <c r="C13" s="3"/>
    </row>
    <row r="14" spans="2:3" ht="12.75">
      <c r="B14" s="3">
        <f>+B3/B11</f>
        <v>68.88888888888889</v>
      </c>
      <c r="C14" s="3" t="s">
        <v>3</v>
      </c>
    </row>
    <row r="15" spans="2:4" ht="12.75">
      <c r="B15" s="5">
        <f>+B5/B11</f>
        <v>4.444444444444445</v>
      </c>
      <c r="C15" s="3" t="s">
        <v>5</v>
      </c>
      <c r="D15" s="7">
        <f>+B15/B14</f>
        <v>0.06451612903225808</v>
      </c>
    </row>
    <row r="16" spans="2:5" ht="12.75">
      <c r="B16" s="1">
        <f>+B10/B11</f>
        <v>3555.5555555555557</v>
      </c>
      <c r="C16" s="3" t="s">
        <v>4</v>
      </c>
      <c r="E16" s="3"/>
    </row>
    <row r="17" spans="2:6" ht="12.75">
      <c r="B17" s="1">
        <f>+B16/1000</f>
        <v>3.555555555555556</v>
      </c>
      <c r="C17" s="3" t="s">
        <v>25</v>
      </c>
      <c r="F17" s="3"/>
    </row>
    <row r="18" spans="2:6" ht="12.75">
      <c r="B18" s="6">
        <v>0.9</v>
      </c>
      <c r="C18" s="3" t="s">
        <v>27</v>
      </c>
      <c r="E18" s="3" t="s">
        <v>22</v>
      </c>
      <c r="F18" s="3"/>
    </row>
    <row r="19" spans="2:4" ht="12.75">
      <c r="B19" s="1">
        <f>+B17*B18</f>
        <v>3.2</v>
      </c>
      <c r="C19" s="3" t="s">
        <v>28</v>
      </c>
      <c r="D19" s="7">
        <f>+B19/B14</f>
        <v>0.04645161290322581</v>
      </c>
    </row>
    <row r="21" spans="2:5" ht="12.75">
      <c r="B21" s="12">
        <v>186112794</v>
      </c>
      <c r="C21" s="3" t="s">
        <v>13</v>
      </c>
      <c r="E21" s="8" t="s">
        <v>20</v>
      </c>
    </row>
    <row r="22" spans="2:3" ht="12.75">
      <c r="B22" s="2">
        <f>+B10/B21</f>
        <v>85.96937188530951</v>
      </c>
      <c r="C22" s="3" t="s">
        <v>14</v>
      </c>
    </row>
    <row r="23" ht="12.75">
      <c r="C23" s="3"/>
    </row>
    <row r="24" spans="2:3" ht="15.75">
      <c r="B24" s="11" t="s">
        <v>24</v>
      </c>
      <c r="C24" s="3"/>
    </row>
    <row r="26" spans="2:5" ht="12.75">
      <c r="B26" s="2">
        <f>21*10^6*365</f>
        <v>7665000000</v>
      </c>
      <c r="C26" s="3" t="s">
        <v>15</v>
      </c>
      <c r="E26" s="8" t="s">
        <v>21</v>
      </c>
    </row>
    <row r="27" spans="2:5" ht="12.75">
      <c r="B27" s="12">
        <v>159</v>
      </c>
      <c r="C27" s="3" t="s">
        <v>26</v>
      </c>
      <c r="E27" s="2" t="str">
        <f>+E18</f>
        <v>[chemistry text]</v>
      </c>
    </row>
    <row r="28" spans="2:3" ht="12.75">
      <c r="B28" s="2">
        <f>+B27*B26</f>
        <v>1218735000000</v>
      </c>
      <c r="C28" s="3" t="s">
        <v>30</v>
      </c>
    </row>
    <row r="29" spans="2:5" ht="12.75">
      <c r="B29" s="2">
        <v>295734134</v>
      </c>
      <c r="C29" s="3" t="s">
        <v>29</v>
      </c>
      <c r="E29" s="2" t="str">
        <f>+E21</f>
        <v>www.cia.gov</v>
      </c>
    </row>
    <row r="30" spans="1:3" ht="12.75">
      <c r="A30" s="3" t="s">
        <v>33</v>
      </c>
      <c r="B30" s="2">
        <f>+B28/B29</f>
        <v>4121.049482911567</v>
      </c>
      <c r="C30" s="3" t="s">
        <v>14</v>
      </c>
    </row>
    <row r="31" spans="1:3" ht="12.75">
      <c r="A31" s="3" t="s">
        <v>34</v>
      </c>
      <c r="B31" s="2">
        <f>+B22</f>
        <v>85.96937188530951</v>
      </c>
      <c r="C31" s="3" t="s">
        <v>14</v>
      </c>
    </row>
    <row r="32" ht="13.5" thickBot="1">
      <c r="C32" s="3"/>
    </row>
    <row r="33" spans="2:5" ht="13.5" thickBot="1">
      <c r="B33" s="15">
        <f>+B30/B22</f>
        <v>47.93625209230793</v>
      </c>
      <c r="C33" s="3" t="s">
        <v>31</v>
      </c>
      <c r="E33" s="14" t="s">
        <v>32</v>
      </c>
    </row>
  </sheetData>
  <mergeCells count="1">
    <mergeCell ref="A1:C1"/>
  </mergeCells>
  <hyperlinks>
    <hyperlink ref="E3" r:id="rId1" display="www.brazil.br"/>
    <hyperlink ref="E10" r:id="rId2" display="www.worldwatch.org"/>
    <hyperlink ref="E21" r:id="rId3" display="www.cia.gov"/>
    <hyperlink ref="E26" r:id="rId4" display="www.eia.energy.gov"/>
  </hyperlinks>
  <printOptions/>
  <pageMargins left="0.75" right="0.75" top="1" bottom="1" header="0.5" footer="0.5"/>
  <pageSetup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2006-01-11T05:06:55Z</dcterms:created>
  <dcterms:modified xsi:type="dcterms:W3CDTF">2006-02-18T17:57:59Z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